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780"/>
  </bookViews>
  <sheets>
    <sheet name="Sheet1" sheetId="1" r:id="rId1"/>
  </sheets>
  <definedNames>
    <definedName name="_xlnm._FilterDatabase" localSheetId="0" hidden="1">Sheet1!#REF!</definedName>
    <definedName name="_xlnm.Print_Area" localSheetId="0">Sheet1!$A$1:$K$11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<sst xmlns="http://schemas.openxmlformats.org/spreadsheetml/2006/main" count="48" uniqueCount="35">
  <si>
    <t xml:space="preserve">附件2
                    桂林市未完工的7个黑臭水体治理示范城市资金项目计划资金使用明细表
                                                                                             </t>
  </si>
  <si>
    <t>2023年7月4日    单位：万元</t>
  </si>
  <si>
    <t>序号</t>
  </si>
  <si>
    <t>资金年度</t>
  </si>
  <si>
    <t>项目
名称</t>
  </si>
  <si>
    <t>地市</t>
  </si>
  <si>
    <t>区县</t>
  </si>
  <si>
    <t>项目主要建设内容</t>
  </si>
  <si>
    <t>项目业主</t>
  </si>
  <si>
    <t>总投资</t>
  </si>
  <si>
    <t>分配中央财政资金</t>
  </si>
  <si>
    <t>已支付中央财政资金</t>
  </si>
  <si>
    <t>中央补助资金余额</t>
  </si>
  <si>
    <t>2019-2020</t>
  </si>
  <si>
    <t>污水系统提质增效（桂林市环境综合治理工程）</t>
  </si>
  <si>
    <t>桂林市</t>
  </si>
  <si>
    <t>1.市区污水处理厂及排水泵站改造、城市排水管网改造工程。包括对现有的5个污水处理厂进行提标改造、部分设备更新、厂区除臭和污泥脱水设施改造；更新现有18座污水泵站和2座雨水泵站设备，以及进行臭气收集和处理；修复桂林市市区污水管网40.75千米；采购水质监测及管网管理维护设备，普及排水管网，建设管网信息系统。2.污泥处理工程。内容包括建设100吨/日上窑污泥堆肥设施。</t>
  </si>
  <si>
    <t>桂林市排水有限公司</t>
  </si>
  <si>
    <t>2015年桂林市漓江（城市段）排污综合治理项目</t>
  </si>
  <si>
    <t>桂林市漓江市区段（漓江东西岸）及小东江、灵剑溪、清风沟、桃花江、南溪河、瓦窑河等六条支流流域，共敷设DN100~DN1500排水管道总计4655.51米，新建一体化泵井23座，泵站6座，地埋式一体污水处理设施1座，修筑防洪堤5410米，填塘建路堤653米，片石墙4500米，新建化粪池7座，清淤长度17322米，约92298立方米。</t>
  </si>
  <si>
    <t>桂林市排水工程管理处</t>
  </si>
  <si>
    <t>2016年桂林市漓江（城市段）排污综合治理项目</t>
  </si>
  <si>
    <t>项目在桂林市叠彩区、临桂区、秀峰区、雁山区、象山区、灵川县等县区新建雨污水管4.72千米），一体化泵井6座，一体化污水处理设施9座，排水设施维护基地1处以及乌金河护堤工程1.6千米，清淤工程7000立方米等。2016年桂林市漓江（城市段）排污综合治理项目完善工程，项目共实施12个截污子项， 包括新建DN200-DN1000污水管网2134米，新建一体化污水提升泵井3座，新建污水提升泵站1座，水生态修复工程，河道清淤610米，对部分现有泵站设备进行更新改造及对漓江支流进行水质监测。</t>
  </si>
  <si>
    <t>桂林市北冲污水处理厂老厂区生化处理池及配套设施改造工程</t>
  </si>
  <si>
    <t>秀峰区</t>
  </si>
  <si>
    <r>
      <rPr>
        <sz val="12"/>
        <rFont val="黑体"/>
        <charset val="134"/>
      </rPr>
      <t>原处理规模为0.3万m</t>
    </r>
    <r>
      <rPr>
        <sz val="12"/>
        <rFont val="宋体"/>
        <charset val="134"/>
      </rPr>
      <t>³</t>
    </r>
    <r>
      <rPr>
        <sz val="12"/>
        <rFont val="黑体"/>
        <charset val="134"/>
      </rPr>
      <t>/d，改造后处理规模为0.4万m</t>
    </r>
    <r>
      <rPr>
        <sz val="12"/>
        <rFont val="宋体"/>
        <charset val="134"/>
      </rPr>
      <t>³</t>
    </r>
    <r>
      <rPr>
        <sz val="12"/>
        <rFont val="黑体"/>
        <charset val="134"/>
      </rPr>
      <t>/d。主要建设内容：1.进水泵房改造；2.沉砂池改造；3.活性污泥池改造；4.新建鼓风机房及化学除磷车间改造；5.电气、自控系统改造；6.新建管（廊）道、阀门及阀门井。</t>
    </r>
  </si>
  <si>
    <t>2019年黑臭水体整治完善项目</t>
  </si>
  <si>
    <t>主要在桂林市叠彩区、秀峰区、七星区、雁山区等区新建雨污水管道，建设内容为计划敷设DN250—DN1000排水管道16.9千米，清淤长10400米，新建一体化泵井6座（4座5000吨/天规模，2座3000吨/天规模），一体化污水处理设施8座。对桂林市排水设施进行完善（含1.排水地理系统完善；2.排水管网排查和排水管网非开挖修复；3.污水处理厂能力提升工程灵剑溪；4.南溪河等5条漓江支流水体监测；5.东站泵站等设备更新改造）。</t>
  </si>
  <si>
    <t>2019年黑臭水体示范城市项目前期经费</t>
  </si>
  <si>
    <t>黑臭水体治理示范城市的咨询工作等，完成黑臭水体示范城市相关任务，确保通过三部委对黑臭水体示范城市的考核、验收等。</t>
  </si>
  <si>
    <t>万福路象山段污水泵站工程</t>
  </si>
  <si>
    <t>象山区</t>
  </si>
  <si>
    <t>新建污水泵站一座，近期设备按5000m³/d配置，土建按远期 10000m³/d设计。主要建设内容为建设泵房一座，购建潜水泵、格栅、起吊设备、集水池、控制系统、电控间、发电机组、值班室及配套建设供电照明、防雷等附属设施。</t>
  </si>
  <si>
    <t>市排水有限公司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</si>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</sst>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7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0"/>
      <name val="宋体"/>
      <charset val="134"/>
      <scheme val="minor"/>
    </font>
    <font>
      <b/>
      <sz val="12"/>
      <name val="宋体"/>
      <charset val="134"/>
      <scheme val="minor"/>
    </font>
    <font>
      <b/>
      <sz val="12"/>
      <name val="黑体"/>
      <charset val="134"/>
    </font>
    <font>
      <sz val="12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theme="1"/>
      <name val="Arial"/>
      <charset val="0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4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6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0" borderId="0"/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Fill="1">
      <alignment vertical="center"/>
    </xf>
    <xf numFmtId="176" fontId="0" fillId="0" borderId="0" xfId="0" applyNumberFormat="1" applyFill="1">
      <alignment vertical="center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right" vertical="center"/>
    </xf>
    <xf numFmtId="0" fontId="4" fillId="2" borderId="1" xfId="0" applyFont="1" applyFill="1" applyBorder="1" applyAlignment="1" applyProtection="1">
      <alignment horizontal="center" vertical="center" wrapText="1"/>
    </xf>
    <xf numFmtId="0" fontId="4" fillId="2" borderId="2" xfId="0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left" vertical="center" wrapText="1"/>
    </xf>
    <xf numFmtId="176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3" xfId="0" applyFont="1" applyFill="1" applyBorder="1" applyAlignment="1" applyProtection="1">
      <alignment horizontal="center" vertical="center" wrapText="1"/>
    </xf>
    <xf numFmtId="0" fontId="5" fillId="0" borderId="4" xfId="0" applyFont="1" applyFill="1" applyBorder="1" applyAlignment="1" applyProtection="1">
      <alignment horizontal="center" vertical="center" wrapText="1"/>
    </xf>
    <xf numFmtId="0" fontId="5" fillId="0" borderId="5" xfId="0" applyFont="1" applyFill="1" applyBorder="1" applyAlignment="1" applyProtection="1">
      <alignment horizontal="center" vertical="center" wrapText="1"/>
    </xf>
    <xf numFmtId="177" fontId="5" fillId="0" borderId="1" xfId="0" applyNumberFormat="1" applyFont="1" applyFill="1" applyBorder="1" applyAlignment="1" applyProtection="1">
      <alignment horizontal="center" vertical="center" wrapText="1"/>
    </xf>
    <xf numFmtId="176" fontId="3" fillId="0" borderId="0" xfId="0" applyNumberFormat="1" applyFont="1" applyFill="1" applyAlignment="1">
      <alignment horizontal="right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Normal" xfId="50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1"/>
  <sheetViews>
    <sheetView tabSelected="1" view="pageBreakPreview" zoomScale="130" zoomScaleNormal="72" topLeftCell="A5" workbookViewId="0">
      <selection activeCell="F8" sqref="F8"/>
    </sheetView>
  </sheetViews>
  <sheetFormatPr defaultColWidth="9" defaultRowHeight="40" customHeight="1"/>
  <cols>
    <col min="1" max="1" width="6.775" customWidth="1"/>
    <col min="2" max="2" width="11.3833333333333" customWidth="1"/>
    <col min="3" max="3" width="20.2916666666667" customWidth="1"/>
    <col min="4" max="4" width="7.625" customWidth="1"/>
    <col min="5" max="5" width="8.88333333333333" customWidth="1"/>
    <col min="6" max="6" width="74.5083333333333" customWidth="1"/>
    <col min="7" max="7" width="13.15" customWidth="1"/>
    <col min="8" max="8" width="11.0333333333333" customWidth="1"/>
    <col min="9" max="9" width="13.025" customWidth="1"/>
    <col min="10" max="10" width="13.6333333333333" customWidth="1"/>
    <col min="11" max="11" width="13.475" style="3" customWidth="1"/>
  </cols>
  <sheetData>
    <row r="1" ht="54" customHeight="1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="1" customFormat="1" ht="29" customHeight="1" spans="1:11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16"/>
    </row>
    <row r="3" s="1" customFormat="1" ht="35" customHeight="1" spans="1:11">
      <c r="A3" s="6" t="s">
        <v>2</v>
      </c>
      <c r="B3" s="7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8" t="s">
        <v>9</v>
      </c>
      <c r="I3" s="7" t="s">
        <v>10</v>
      </c>
      <c r="J3" s="6" t="s">
        <v>11</v>
      </c>
      <c r="K3" s="6" t="s">
        <v>12</v>
      </c>
    </row>
    <row r="4" s="2" customFormat="1" ht="92" customHeight="1" spans="1:11">
      <c r="A4" s="9">
        <v>1</v>
      </c>
      <c r="B4" s="9" t="s">
        <v>13</v>
      </c>
      <c r="C4" s="9" t="s">
        <v>14</v>
      </c>
      <c r="D4" s="9" t="s">
        <v>15</v>
      </c>
      <c r="E4" s="9"/>
      <c r="F4" s="10" t="s">
        <v>16</v>
      </c>
      <c r="G4" s="9" t="s">
        <v>17</v>
      </c>
      <c r="H4" s="11">
        <v>64535</v>
      </c>
      <c r="I4" s="11">
        <f>2360+700</f>
        <v>3060</v>
      </c>
      <c r="J4" s="11">
        <v>2810.65</v>
      </c>
      <c r="K4" s="11">
        <f t="shared" ref="K4:K10" si="0">I4-J4</f>
        <v>249.35</v>
      </c>
    </row>
    <row r="5" s="2" customFormat="1" ht="92" customHeight="1" spans="1:11">
      <c r="A5" s="9">
        <v>2</v>
      </c>
      <c r="B5" s="9" t="s">
        <v>13</v>
      </c>
      <c r="C5" s="9" t="s">
        <v>18</v>
      </c>
      <c r="D5" s="9" t="s">
        <v>15</v>
      </c>
      <c r="E5" s="9"/>
      <c r="F5" s="10" t="s">
        <v>19</v>
      </c>
      <c r="G5" s="9" t="s">
        <v>20</v>
      </c>
      <c r="H5" s="11">
        <v>46869.53</v>
      </c>
      <c r="I5" s="11">
        <f>2400+3000</f>
        <v>5400</v>
      </c>
      <c r="J5" s="11">
        <v>3287.31</v>
      </c>
      <c r="K5" s="11">
        <f t="shared" si="0"/>
        <v>2112.69</v>
      </c>
    </row>
    <row r="6" s="2" customFormat="1" ht="120" customHeight="1" spans="1:11">
      <c r="A6" s="9">
        <v>3</v>
      </c>
      <c r="B6" s="9" t="s">
        <v>13</v>
      </c>
      <c r="C6" s="9" t="s">
        <v>21</v>
      </c>
      <c r="D6" s="9" t="s">
        <v>15</v>
      </c>
      <c r="E6" s="9"/>
      <c r="F6" s="10" t="s">
        <v>22</v>
      </c>
      <c r="G6" s="9" t="s">
        <v>20</v>
      </c>
      <c r="H6" s="11">
        <v>15169.65</v>
      </c>
      <c r="I6" s="11">
        <f>230+2400+1000</f>
        <v>3630</v>
      </c>
      <c r="J6" s="11">
        <v>2513.36</v>
      </c>
      <c r="K6" s="11">
        <f t="shared" si="0"/>
        <v>1116.64</v>
      </c>
    </row>
    <row r="7" s="2" customFormat="1" ht="65" customHeight="1" spans="1:11">
      <c r="A7" s="9">
        <v>4</v>
      </c>
      <c r="B7" s="9" t="s">
        <v>13</v>
      </c>
      <c r="C7" s="9" t="s">
        <v>23</v>
      </c>
      <c r="D7" s="9" t="s">
        <v>15</v>
      </c>
      <c r="E7" s="9" t="s">
        <v>24</v>
      </c>
      <c r="F7" s="10" t="s">
        <v>25</v>
      </c>
      <c r="G7" s="9" t="s">
        <v>20</v>
      </c>
      <c r="H7" s="11">
        <v>1418.26</v>
      </c>
      <c r="I7" s="11">
        <v>1100</v>
      </c>
      <c r="J7" s="11">
        <v>646.67</v>
      </c>
      <c r="K7" s="11">
        <f t="shared" si="0"/>
        <v>453.33</v>
      </c>
    </row>
    <row r="8" s="2" customFormat="1" ht="96" customHeight="1" spans="1:11">
      <c r="A8" s="9">
        <v>5</v>
      </c>
      <c r="B8" s="9" t="s">
        <v>13</v>
      </c>
      <c r="C8" s="9" t="s">
        <v>26</v>
      </c>
      <c r="D8" s="9" t="s">
        <v>15</v>
      </c>
      <c r="E8" s="9"/>
      <c r="F8" s="10" t="s">
        <v>27</v>
      </c>
      <c r="G8" s="9" t="s">
        <v>20</v>
      </c>
      <c r="H8" s="11">
        <v>19555.97</v>
      </c>
      <c r="I8" s="11">
        <f>2800-538+4626.51+160</f>
        <v>7048.51</v>
      </c>
      <c r="J8" s="11">
        <v>4621.86</v>
      </c>
      <c r="K8" s="11">
        <f t="shared" si="0"/>
        <v>2426.65</v>
      </c>
    </row>
    <row r="9" s="2" customFormat="1" ht="48" customHeight="1" spans="1:11">
      <c r="A9" s="9">
        <v>6</v>
      </c>
      <c r="B9" s="9">
        <v>2019</v>
      </c>
      <c r="C9" s="9" t="s">
        <v>28</v>
      </c>
      <c r="D9" s="9" t="s">
        <v>15</v>
      </c>
      <c r="E9" s="9"/>
      <c r="F9" s="10" t="s">
        <v>29</v>
      </c>
      <c r="G9" s="9" t="s">
        <v>20</v>
      </c>
      <c r="H9" s="11">
        <v>1000</v>
      </c>
      <c r="I9" s="11">
        <v>1000</v>
      </c>
      <c r="J9" s="11">
        <v>687.4</v>
      </c>
      <c r="K9" s="11">
        <f t="shared" si="0"/>
        <v>312.6</v>
      </c>
    </row>
    <row r="10" s="2" customFormat="1" ht="65" customHeight="1" spans="1:11">
      <c r="A10" s="9">
        <v>7</v>
      </c>
      <c r="B10" s="9">
        <v>2021</v>
      </c>
      <c r="C10" s="9" t="s">
        <v>30</v>
      </c>
      <c r="D10" s="9"/>
      <c r="E10" s="9" t="s">
        <v>31</v>
      </c>
      <c r="F10" s="10" t="s">
        <v>32</v>
      </c>
      <c r="G10" s="9" t="s">
        <v>33</v>
      </c>
      <c r="H10" s="9">
        <v>838.45</v>
      </c>
      <c r="I10" s="9">
        <v>460</v>
      </c>
      <c r="J10" s="9">
        <v>445.75</v>
      </c>
      <c r="K10" s="11">
        <f t="shared" si="0"/>
        <v>14.25</v>
      </c>
    </row>
    <row r="11" s="1" customFormat="1" ht="37" customHeight="1" spans="1:11">
      <c r="A11" s="12" t="s">
        <v>34</v>
      </c>
      <c r="B11" s="13"/>
      <c r="C11" s="13"/>
      <c r="D11" s="13"/>
      <c r="E11" s="13"/>
      <c r="F11" s="13"/>
      <c r="G11" s="14"/>
      <c r="H11" s="15">
        <f>SUM(H4:H10)</f>
        <v>149386.86</v>
      </c>
      <c r="I11" s="15">
        <f>SUM(I4:I10)</f>
        <v>21698.51</v>
      </c>
      <c r="J11" s="9">
        <f>SUM(J4:J10)</f>
        <v>15013</v>
      </c>
      <c r="K11" s="11">
        <f>SUM(K4:K10)</f>
        <v>6685.51</v>
      </c>
    </row>
  </sheetData>
  <mergeCells count="3">
    <mergeCell ref="A1:K1"/>
    <mergeCell ref="A2:K2"/>
    <mergeCell ref="A11:G11"/>
  </mergeCells>
  <pageMargins left="0.904861111111111" right="0.25" top="0.865972222222222" bottom="0" header="0.298611111111111" footer="0.0784722222222222"/>
  <pageSetup paperSize="8" fitToHeight="0" orientation="landscape" horizontalDpi="600"/>
  <headerFooter/>
  <rowBreaks count="1" manualBreakCount="1">
    <brk id="1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Company>gxhky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陆薪潞</dc:creator>
  <cp:lastModifiedBy>SVMSUNG</cp:lastModifiedBy>
  <dcterms:created xsi:type="dcterms:W3CDTF">2020-10-21T09:24:00Z</dcterms:created>
  <dcterms:modified xsi:type="dcterms:W3CDTF">2024-01-15T03:23:16Z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7AADEADCFC3545F78DBF5E584A38BD59_13</vt:lpwstr>
  </property>
  <property fmtid="{D5CDD505-2E9C-101B-9397-08002B2CF9AE}" pid="4" name="KSOReadingLayout">
    <vt:bool>true</vt:bool>
  </property>
</Properties>
</file>