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305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<sst xmlns="http://schemas.openxmlformats.org/spreadsheetml/2006/main" count="102" uniqueCount="79">
  <si>
    <t xml:space="preserve">附件1
                       桂林市黑臭水体治理示范城市资金项目计划资金使用明细表
                                                                                             </t>
  </si>
  <si>
    <t>单位：万元</t>
  </si>
  <si>
    <t>序号</t>
  </si>
  <si>
    <t>资金年度</t>
  </si>
  <si>
    <t>项目
名称</t>
  </si>
  <si>
    <t>地市</t>
  </si>
  <si>
    <t>区县</t>
  </si>
  <si>
    <t>项目主要建设内容</t>
  </si>
  <si>
    <t>项目业主</t>
  </si>
  <si>
    <t>总投资</t>
  </si>
  <si>
    <t>下达的4亿元中央补助资金分配额</t>
  </si>
  <si>
    <t>已支付中央资金</t>
  </si>
  <si>
    <t>未拨付的中央补助资金</t>
  </si>
  <si>
    <t>2019-2020</t>
  </si>
  <si>
    <t>污水系统提质增效（桂林市环境综合治理工程）</t>
  </si>
  <si>
    <t>桂林市</t>
  </si>
  <si>
    <t>1.市区污水处理厂及排水泵站改造、城市排水管网改造工程。包括对现有的5个污水处理厂进行提标改造、部分设备更新、厂区除臭和污泥脱水设施改造；更新现有18座污水泵站和2座雨水泵站设备，以及进行臭气收集和处理；修复桂林市市区污水管网40.75千米；采购水质监测及管网管理维护设备，普及排水管网，建设管网信息系统。2.污泥处理工程。内容包括建设100吨/日上窑污泥堆肥设施。</t>
  </si>
  <si>
    <t>桂林市排水有限公司</t>
  </si>
  <si>
    <t>2015年桂林市漓江（城市段）排污综合治理项目</t>
  </si>
  <si>
    <t>桂林市漓江市区段（漓江东西岸）及小东江、灵剑溪、清风沟、桃花江、南溪河、瓦窑河等六条支流流域，共敷设DN100~DN1500排水管道总计4655.51米，新建一体化泵井23座，泵站6座，地埋式一体污水处理设施1座，修筑防洪堤5410米，填塘建路堤653米，片石墙4500米，新建化粪池7座，清淤长度17322米，约92298立方米。</t>
  </si>
  <si>
    <t>桂林市排水工程管理处</t>
  </si>
  <si>
    <t>2016年桂林市漓江（城市段）排污综合治理项目</t>
  </si>
  <si>
    <t>项目在桂林市叠彩区、临桂区、秀峰区、雁山区、象山区、灵川县等县区新建雨污水管4.72千米），一体化泵井6座，一体化污水处理设施9座，排水设施维护基地1处以及乌金河护堤工程1.6千米，清淤工程7000立方米等。2016年桂林市漓江（城市段）排污综合治理项目完善工程，项目共实施12个截污子项， 包括新建DN200-DN1000污水管网2134米，新建一体化污水提升泵井3座，新建污水提升泵站1座，水生态修复工程，河道清淤610米，对部分现有泵站设备进行更新改造及对漓江支流进行水质监测。</t>
  </si>
  <si>
    <t>桂林市北冲污水处理厂老厂区生化处理池及配套设施改造工程</t>
  </si>
  <si>
    <t>秀峰区</t>
  </si>
  <si>
    <r>
      <rPr>
        <sz val="11"/>
        <rFont val="黑体"/>
        <charset val="134"/>
      </rPr>
      <t>原处理规模为0.3万m</t>
    </r>
    <r>
      <rPr>
        <sz val="11"/>
        <rFont val="宋体"/>
        <charset val="134"/>
      </rPr>
      <t>³</t>
    </r>
    <r>
      <rPr>
        <sz val="11"/>
        <rFont val="黑体"/>
        <charset val="134"/>
      </rPr>
      <t>/d，改造后处理规模为0.4万m</t>
    </r>
    <r>
      <rPr>
        <sz val="11"/>
        <rFont val="宋体"/>
        <charset val="134"/>
      </rPr>
      <t>³</t>
    </r>
    <r>
      <rPr>
        <sz val="11"/>
        <rFont val="黑体"/>
        <charset val="134"/>
      </rPr>
      <t>/d。主要建设内容：1.进水泵房改造；2.沉砂池改造；3.活性污泥池改造；4.新建鼓风机房及化学除磷车间改造；5.电气、自控系统改造；6.新建管（廊）道、阀门及阀门井。</t>
    </r>
  </si>
  <si>
    <t>2019年黑臭水体整治完善项目</t>
  </si>
  <si>
    <t>主要在桂林市叠彩区、秀峰区、七星区、雁山区等区新建雨污水管道，建设内容为计划敷设DN250—DN1000排水管道16.9千米，清淤长10400米，新建一体化泵井6座（4座5000吨/天规模，2座3000吨/天规模），一体化污水处理设施8座。对桂林市排水设施进行完善（含1.排水地理系统完善；2.排水管网排查和排水管网非开挖修复；3.污水处理厂能力提升工程灵剑溪；4.南溪河等5条漓江支流水体监测；5.东站泵站等设备更新改造）。</t>
  </si>
  <si>
    <t>2019年黑臭水体示范城市项目前期经费</t>
  </si>
  <si>
    <t>黑臭水体治理示范城市的咨询工作等，完成黑臭水体示范城市相关任务，确保通过三部委对黑臭水体示范城市的考核、验收等。</t>
  </si>
  <si>
    <t>2015年桂林市城中村及无物业管理小区基础设施项目改造提升</t>
  </si>
  <si>
    <t>对此次列入改造计划的城中村及无物业小区的雨污管网重新设计，新增、改造雨、污水管网，实现雨污分流。通过实现雨、污水分流减轻下游污水处理厂在大雨天时的处理压力，降低污水处理成本。配合改造项目所涉及漓江截污的排水整治工作，解决部分城中村污水直排问题。</t>
  </si>
  <si>
    <t>各城区环境综合整治指挥部</t>
  </si>
  <si>
    <t>2016年年桂林市城中村及无物业管理小区基础设施项目改造提升</t>
  </si>
  <si>
    <t>七星区、象山区、叠彩区、秀峰区、雁山区</t>
  </si>
  <si>
    <t>对此次列入改造计划的城中村及无物业小区的雨污管网重新设计，新增、改造雨、污水管网73千米，实现雨污分流。通过实现雨、污水分流减轻下游污水处理厂在大雨天时的处理压力，降低污水处理成本。配合改造项目所涉及漓江截污的排水整治工作，解决部分城中村污水直排问题。</t>
  </si>
  <si>
    <t>桂林市甲山生活垃圾中心转运站升级改造工程</t>
  </si>
  <si>
    <t>工程主要建设内容是将甲山生活垃圾中心转运站内现有3套垃圾压缩处理系统进行更新改造，配套进行相关设备更新、土建改造、给排水、供电等附属设施。</t>
  </si>
  <si>
    <t>桂林市固体废弃物处理有限责任公司</t>
  </si>
  <si>
    <t>桂林市生活垃圾存量治理工程（冲口生活垃圾卫生填埋场封场工程）</t>
  </si>
  <si>
    <t>实施封场作业的水平面积约11.72万平方米，主要建设内容包括：垃圾堆体整形与处理、填埋气体收集与处理、封场覆盖系统、地表水控制、渗滤液收集处理系统、植被恢复及其他辅助设施等。</t>
  </si>
  <si>
    <t>桂林漓江沿岸慢行步道改造工程项目</t>
  </si>
  <si>
    <t>叠彩区
秀峰区
象山区</t>
  </si>
  <si>
    <t>项目漓江西岸。北起虞山桥上游200米，南至龙船坪码头步道宽1.8-5.8米，全长7.507公里。主要建设内容包括慢行步道、栈道、园路、给水、路灯照明、园林景观工程以及标志标识等配套设施工程。</t>
  </si>
  <si>
    <t>桂林漓江旅游投资运营有限责任公司</t>
  </si>
  <si>
    <t>桂林漓江风景名胜区伏龙洲生态修复工程</t>
  </si>
  <si>
    <t>叠彩区</t>
  </si>
  <si>
    <t>伏龙洲生态修复82500平方米，河道清淤、疏浚17400平方米，岸线修复1160米。</t>
  </si>
  <si>
    <t>桂林市漓江旅游投资运营有限责任公司</t>
  </si>
  <si>
    <t>漓江城市段住家船迁移安置工作</t>
  </si>
  <si>
    <t>七星区
象山区
叠彩区</t>
  </si>
  <si>
    <t>为保护漓江生态环境，加强内河交通安全管理，维护内河交通秩序，根据市委、市政府的工作部署，依法对漓江城市段（南洲大桥—净瓶山桥五洲船厂）范围内所有住家船进行集中清理，各城区政府采取责任包干的方式做好精准识别、依法行政、依法补助、妥善解决好船民的生产、生活等问题，提升漓江城市段的景观风貌，符合建设国际旅游胜地的要求。</t>
  </si>
  <si>
    <t>桂林漓风景名胜区战略发展处</t>
  </si>
  <si>
    <t>灵川县重点流域（道光河）水环境综合治理项目</t>
  </si>
  <si>
    <t>道光河流域范围铺设农村污水收集管网25公里。</t>
  </si>
  <si>
    <t>灵川县定江镇国土规建环保安监站</t>
  </si>
  <si>
    <t>桂林市万达和平旅游城项目配套基础设施建设项目（给排水工程）</t>
  </si>
  <si>
    <t>项目主要建设内容为雨、污水管网。</t>
  </si>
  <si>
    <t>市市政建设有限公司</t>
  </si>
  <si>
    <t>桂林万达文化旅游城及周边排水工程</t>
  </si>
  <si>
    <t>拟建污水泵井一座，处理规模为1万吨/天，配套建设DN400-DN800污水管网2072米，排洪渠907米，景观绿化拆除及修复7676平方米，电力管线拆除及修复928米，新建电气工程1590米，路面恢复3697.2平方米。</t>
  </si>
  <si>
    <t>市城市建设开发总公司</t>
  </si>
  <si>
    <t>桂林市山口生活垃圾卫生填埋场浓缩液处理工程</t>
  </si>
  <si>
    <t>新建一座浓缩液处理站，日处理浓缩液200立方米。</t>
  </si>
  <si>
    <t>市固体废弃物处理有限责任公司</t>
  </si>
  <si>
    <t>桂林市山口生活垃圾填埋场尾水管道翻新工程</t>
  </si>
  <si>
    <t>翻新污水管7.6公里。</t>
  </si>
  <si>
    <t>市环境卫生管理处</t>
  </si>
  <si>
    <t>凯风路污水泵站提升改造工程</t>
  </si>
  <si>
    <t>1.更换潜污泵：5台（300WQ800-20-75），含：泵体及配套设备、控制系统、配电系统、设备安装）；
2.更换HF1500格栅除污机1台（B=1500,a=75°，P=2KW），含格栅机及配套设备、设备安装；
3.更换手动闸阀（DN400、Z41H-10）5个；
4.更换电动闸阀（D800，Z945T-10）1个；
5.更换手电两用式启闭机（QBL-2T,P=0.75KW）1台；
6.增加除臭设备1套。</t>
  </si>
  <si>
    <t>市中山路置业建设管理有限责任公司</t>
  </si>
  <si>
    <t>上海路立交桥雨水泵站新建设备及维修综合用房工程</t>
  </si>
  <si>
    <t>1. 新建设备及维修综合用房：222.37 平方米；
2. 设备部分：更换备用400KW发电设备、更换一台75KW潜水泵、增加水位监测、停电报警、远程监控、流量监测、维修桁架、消防设施；
3. 室外环境部分：包括泵站进出道路工程、周边绿化工程。</t>
  </si>
  <si>
    <t>万福路象山段污水泵站工程</t>
  </si>
  <si>
    <t>象山区</t>
  </si>
  <si>
    <t>新建污水泵站一座，近期设备按5000m³/d配置，土建按远期 10000m³/d设计。主要建设内容为建设泵房一座，购建潜水泵、格栅、起吊设备、集水池、控制系统、电控间、发电机组、值班室及配套建设供电照明、防雷等附属设施。</t>
  </si>
  <si>
    <t>市排水有限公司</t>
  </si>
  <si>
    <t>合计</t>
  </si>
  <si>
    <r>
      <rPr>
        <b/>
        <sz val="14"/>
        <color theme="1"/>
        <rFont val="宋体"/>
        <charset val="134"/>
        <scheme val="minor"/>
      </rPr>
      <t xml:space="preserve">  说明：</t>
    </r>
    <r>
      <rPr>
        <sz val="14"/>
        <color theme="1"/>
        <rFont val="宋体"/>
        <charset val="134"/>
        <scheme val="minor"/>
      </rPr>
      <t>21个项目获分配中央财政资金4亿元；市级层面无配套资金。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</si>
</sst>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sz val="11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view="pageBreakPreview" zoomScale="130" zoomScaleNormal="72" topLeftCell="D1" workbookViewId="0">
      <selection activeCell="K3" sqref="K3"/>
    </sheetView>
  </sheetViews>
  <sheetFormatPr defaultColWidth="9" defaultRowHeight="40" customHeight="1"/>
  <cols>
    <col min="1" max="1" width="6.775" customWidth="1"/>
    <col min="2" max="2" width="11.3833333333333" hidden="1" customWidth="1"/>
    <col min="3" max="3" width="20.5" customWidth="1"/>
    <col min="4" max="4" width="8.75833333333333" customWidth="1"/>
    <col min="5" max="5" width="8.875" customWidth="1"/>
    <col min="6" max="6" width="91.3083333333333" customWidth="1"/>
    <col min="7" max="7" width="15.9083333333333" customWidth="1"/>
    <col min="8" max="9" width="10.45" customWidth="1"/>
    <col min="10" max="10" width="9.54166666666667" customWidth="1"/>
    <col min="11" max="11" width="10.9" style="4" customWidth="1"/>
  </cols>
  <sheetData>
    <row r="1" ht="5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1"/>
    </row>
    <row r="3" ht="57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8" t="s">
        <v>10</v>
      </c>
      <c r="J3" s="7" t="s">
        <v>11</v>
      </c>
      <c r="K3" s="7" t="s">
        <v>12</v>
      </c>
    </row>
    <row r="4" s="1" customFormat="1" ht="65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/>
      <c r="F4" s="11" t="s">
        <v>16</v>
      </c>
      <c r="G4" s="10" t="s">
        <v>17</v>
      </c>
      <c r="H4" s="12">
        <v>64535</v>
      </c>
      <c r="I4" s="12">
        <f>2360+700</f>
        <v>3060</v>
      </c>
      <c r="J4" s="12">
        <v>2810.65</v>
      </c>
      <c r="K4" s="12">
        <f t="shared" ref="K4:K9" si="0">I4-J4</f>
        <v>249.35</v>
      </c>
    </row>
    <row r="5" s="1" customFormat="1" ht="65" customHeight="1" spans="1:11">
      <c r="A5" s="10">
        <v>2</v>
      </c>
      <c r="B5" s="10" t="s">
        <v>13</v>
      </c>
      <c r="C5" s="10" t="s">
        <v>18</v>
      </c>
      <c r="D5" s="10" t="s">
        <v>15</v>
      </c>
      <c r="E5" s="10"/>
      <c r="F5" s="11" t="s">
        <v>19</v>
      </c>
      <c r="G5" s="10" t="s">
        <v>20</v>
      </c>
      <c r="H5" s="12">
        <v>46869.53</v>
      </c>
      <c r="I5" s="12">
        <f>2400+3000</f>
        <v>5400</v>
      </c>
      <c r="J5" s="12">
        <v>3287.31</v>
      </c>
      <c r="K5" s="12">
        <f t="shared" si="0"/>
        <v>2112.69</v>
      </c>
    </row>
    <row r="6" s="1" customFormat="1" ht="78" customHeight="1" spans="1:11">
      <c r="A6" s="10">
        <v>3</v>
      </c>
      <c r="B6" s="10" t="s">
        <v>13</v>
      </c>
      <c r="C6" s="10" t="s">
        <v>21</v>
      </c>
      <c r="D6" s="10" t="s">
        <v>15</v>
      </c>
      <c r="E6" s="10"/>
      <c r="F6" s="11" t="s">
        <v>22</v>
      </c>
      <c r="G6" s="10" t="s">
        <v>20</v>
      </c>
      <c r="H6" s="12">
        <v>15169.65</v>
      </c>
      <c r="I6" s="12">
        <f>230+2400+1000</f>
        <v>3630</v>
      </c>
      <c r="J6" s="12">
        <v>2508.59</v>
      </c>
      <c r="K6" s="12">
        <f t="shared" si="0"/>
        <v>1121.41</v>
      </c>
    </row>
    <row r="7" s="1" customFormat="1" ht="45" customHeight="1" spans="1:11">
      <c r="A7" s="10">
        <v>4</v>
      </c>
      <c r="B7" s="10" t="s">
        <v>13</v>
      </c>
      <c r="C7" s="10" t="s">
        <v>23</v>
      </c>
      <c r="D7" s="10" t="s">
        <v>15</v>
      </c>
      <c r="E7" s="10" t="s">
        <v>24</v>
      </c>
      <c r="F7" s="11" t="s">
        <v>25</v>
      </c>
      <c r="G7" s="10" t="s">
        <v>20</v>
      </c>
      <c r="H7" s="12">
        <v>1418.26</v>
      </c>
      <c r="I7" s="12">
        <v>1100</v>
      </c>
      <c r="J7" s="12">
        <v>646.67</v>
      </c>
      <c r="K7" s="12">
        <f t="shared" si="0"/>
        <v>453.33</v>
      </c>
    </row>
    <row r="8" s="1" customFormat="1" ht="80" customHeight="1" spans="1:11">
      <c r="A8" s="10">
        <v>5</v>
      </c>
      <c r="B8" s="10" t="s">
        <v>13</v>
      </c>
      <c r="C8" s="10" t="s">
        <v>26</v>
      </c>
      <c r="D8" s="10" t="s">
        <v>15</v>
      </c>
      <c r="E8" s="10"/>
      <c r="F8" s="11" t="s">
        <v>27</v>
      </c>
      <c r="G8" s="10" t="s">
        <v>20</v>
      </c>
      <c r="H8" s="12">
        <v>19555.97</v>
      </c>
      <c r="I8" s="12">
        <f>2800-538+4626.51+160</f>
        <v>7048.51</v>
      </c>
      <c r="J8" s="12">
        <v>4532.24</v>
      </c>
      <c r="K8" s="12">
        <f t="shared" si="0"/>
        <v>2516.27</v>
      </c>
    </row>
    <row r="9" s="1" customFormat="1" ht="35" customHeight="1" spans="1:11">
      <c r="A9" s="10">
        <v>6</v>
      </c>
      <c r="B9" s="10">
        <v>2019</v>
      </c>
      <c r="C9" s="10" t="s">
        <v>28</v>
      </c>
      <c r="D9" s="10" t="s">
        <v>15</v>
      </c>
      <c r="E9" s="10"/>
      <c r="F9" s="11" t="s">
        <v>29</v>
      </c>
      <c r="G9" s="10" t="s">
        <v>20</v>
      </c>
      <c r="H9" s="12">
        <v>1000</v>
      </c>
      <c r="I9" s="12">
        <v>1000</v>
      </c>
      <c r="J9" s="12">
        <v>687.4</v>
      </c>
      <c r="K9" s="12">
        <f t="shared" si="0"/>
        <v>312.6</v>
      </c>
    </row>
    <row r="10" s="2" customFormat="1" ht="45" customHeight="1" spans="1:11">
      <c r="A10" s="10">
        <v>7</v>
      </c>
      <c r="B10" s="10">
        <v>2019</v>
      </c>
      <c r="C10" s="10" t="s">
        <v>30</v>
      </c>
      <c r="D10" s="10" t="s">
        <v>15</v>
      </c>
      <c r="E10" s="10"/>
      <c r="F10" s="11" t="s">
        <v>31</v>
      </c>
      <c r="G10" s="10" t="s">
        <v>32</v>
      </c>
      <c r="H10" s="12">
        <v>15211.01</v>
      </c>
      <c r="I10" s="12">
        <v>4000</v>
      </c>
      <c r="J10" s="12">
        <v>4000</v>
      </c>
      <c r="K10" s="12">
        <v>0</v>
      </c>
    </row>
    <row r="11" s="2" customFormat="1" ht="68" customHeight="1" spans="1:11">
      <c r="A11" s="10">
        <v>8</v>
      </c>
      <c r="B11" s="10">
        <v>2019</v>
      </c>
      <c r="C11" s="10" t="s">
        <v>33</v>
      </c>
      <c r="D11" s="10" t="s">
        <v>15</v>
      </c>
      <c r="E11" s="11" t="s">
        <v>34</v>
      </c>
      <c r="F11" s="11" t="s">
        <v>35</v>
      </c>
      <c r="G11" s="10" t="s">
        <v>32</v>
      </c>
      <c r="H11" s="13">
        <v>8064</v>
      </c>
      <c r="I11" s="22">
        <v>2000</v>
      </c>
      <c r="J11" s="12">
        <v>2000</v>
      </c>
      <c r="K11" s="12">
        <v>0</v>
      </c>
    </row>
    <row r="12" s="1" customFormat="1" customHeight="1" spans="1:11">
      <c r="A12" s="10">
        <v>9</v>
      </c>
      <c r="B12" s="10">
        <v>2019</v>
      </c>
      <c r="C12" s="10" t="s">
        <v>36</v>
      </c>
      <c r="D12" s="10" t="s">
        <v>15</v>
      </c>
      <c r="E12" s="3"/>
      <c r="F12" s="11" t="s">
        <v>37</v>
      </c>
      <c r="G12" s="10" t="s">
        <v>38</v>
      </c>
      <c r="H12" s="12">
        <v>3370.84</v>
      </c>
      <c r="I12" s="12">
        <f>1650+538</f>
        <v>2188</v>
      </c>
      <c r="J12" s="12">
        <v>2188</v>
      </c>
      <c r="K12" s="12">
        <v>0</v>
      </c>
    </row>
    <row r="13" s="1" customFormat="1" ht="55" customHeight="1" spans="1:11">
      <c r="A13" s="10">
        <v>10</v>
      </c>
      <c r="B13" s="10">
        <v>2019</v>
      </c>
      <c r="C13" s="10" t="s">
        <v>39</v>
      </c>
      <c r="D13" s="10" t="s">
        <v>15</v>
      </c>
      <c r="E13" s="10"/>
      <c r="F13" s="11" t="s">
        <v>40</v>
      </c>
      <c r="G13" s="10" t="s">
        <v>38</v>
      </c>
      <c r="H13" s="12">
        <v>3909.83</v>
      </c>
      <c r="I13" s="12">
        <v>935</v>
      </c>
      <c r="J13" s="12">
        <v>935</v>
      </c>
      <c r="K13" s="12">
        <v>0</v>
      </c>
    </row>
    <row r="14" s="1" customFormat="1" ht="45" customHeight="1" spans="1:11">
      <c r="A14" s="10">
        <v>11</v>
      </c>
      <c r="B14" s="10">
        <v>2019</v>
      </c>
      <c r="C14" s="10" t="s">
        <v>41</v>
      </c>
      <c r="D14" s="10" t="s">
        <v>15</v>
      </c>
      <c r="E14" s="10" t="s">
        <v>42</v>
      </c>
      <c r="F14" s="11" t="s">
        <v>43</v>
      </c>
      <c r="G14" s="10" t="s">
        <v>44</v>
      </c>
      <c r="H14" s="12">
        <v>2976.72</v>
      </c>
      <c r="I14" s="12">
        <v>1293</v>
      </c>
      <c r="J14" s="12">
        <v>1293</v>
      </c>
      <c r="K14" s="12">
        <v>0</v>
      </c>
    </row>
    <row r="15" s="1" customFormat="1" ht="45" customHeight="1" spans="1:11">
      <c r="A15" s="10">
        <v>12</v>
      </c>
      <c r="B15" s="10">
        <v>2019</v>
      </c>
      <c r="C15" s="10" t="s">
        <v>45</v>
      </c>
      <c r="D15" s="10" t="s">
        <v>15</v>
      </c>
      <c r="E15" s="10" t="s">
        <v>46</v>
      </c>
      <c r="F15" s="11" t="s">
        <v>47</v>
      </c>
      <c r="G15" s="10" t="s">
        <v>48</v>
      </c>
      <c r="H15" s="12">
        <v>6900</v>
      </c>
      <c r="I15" s="12">
        <v>1500</v>
      </c>
      <c r="J15" s="12">
        <v>1500</v>
      </c>
      <c r="K15" s="12">
        <v>0</v>
      </c>
    </row>
    <row r="16" s="1" customFormat="1" ht="65" customHeight="1" spans="1:11">
      <c r="A16" s="10">
        <v>13</v>
      </c>
      <c r="B16" s="10">
        <v>2019</v>
      </c>
      <c r="C16" s="10" t="s">
        <v>49</v>
      </c>
      <c r="D16" s="10" t="s">
        <v>15</v>
      </c>
      <c r="E16" s="10" t="s">
        <v>50</v>
      </c>
      <c r="F16" s="11" t="s">
        <v>51</v>
      </c>
      <c r="G16" s="10" t="s">
        <v>52</v>
      </c>
      <c r="H16" s="10">
        <v>2632.47</v>
      </c>
      <c r="I16" s="10">
        <v>2632</v>
      </c>
      <c r="J16" s="12">
        <v>2632</v>
      </c>
      <c r="K16" s="12">
        <v>0</v>
      </c>
    </row>
    <row r="17" s="1" customFormat="1" ht="55" customHeight="1" spans="1:11">
      <c r="A17" s="10">
        <v>14</v>
      </c>
      <c r="B17" s="10">
        <v>2021</v>
      </c>
      <c r="C17" s="10" t="s">
        <v>53</v>
      </c>
      <c r="D17" s="10"/>
      <c r="E17" s="10"/>
      <c r="F17" s="11" t="s">
        <v>54</v>
      </c>
      <c r="G17" s="10" t="s">
        <v>55</v>
      </c>
      <c r="H17" s="10">
        <v>5015.66</v>
      </c>
      <c r="I17" s="10">
        <v>450</v>
      </c>
      <c r="J17" s="12">
        <v>450</v>
      </c>
      <c r="K17" s="12">
        <v>0</v>
      </c>
    </row>
    <row r="18" s="3" customFormat="1" ht="55" customHeight="1" spans="1:11">
      <c r="A18" s="10">
        <v>15</v>
      </c>
      <c r="B18" s="10">
        <v>2021</v>
      </c>
      <c r="C18" s="10" t="s">
        <v>56</v>
      </c>
      <c r="D18" s="10"/>
      <c r="E18" s="10"/>
      <c r="F18" s="11" t="s">
        <v>57</v>
      </c>
      <c r="G18" s="10" t="s">
        <v>58</v>
      </c>
      <c r="H18" s="10">
        <v>9096.19</v>
      </c>
      <c r="I18" s="10">
        <v>1300</v>
      </c>
      <c r="J18" s="12">
        <v>1300</v>
      </c>
      <c r="K18" s="12">
        <v>0</v>
      </c>
    </row>
    <row r="19" s="1" customFormat="1" ht="45" customHeight="1" spans="1:11">
      <c r="A19" s="10">
        <v>16</v>
      </c>
      <c r="B19" s="10">
        <v>2021</v>
      </c>
      <c r="C19" s="10" t="s">
        <v>59</v>
      </c>
      <c r="D19" s="10"/>
      <c r="E19" s="10"/>
      <c r="F19" s="11" t="s">
        <v>60</v>
      </c>
      <c r="G19" s="10" t="s">
        <v>61</v>
      </c>
      <c r="H19" s="10">
        <v>2895.53</v>
      </c>
      <c r="I19" s="10">
        <v>760</v>
      </c>
      <c r="J19" s="12">
        <v>760</v>
      </c>
      <c r="K19" s="12">
        <v>0</v>
      </c>
    </row>
    <row r="20" s="1" customFormat="1" ht="55" customHeight="1" spans="1:11">
      <c r="A20" s="10">
        <v>17</v>
      </c>
      <c r="B20" s="10">
        <v>2021</v>
      </c>
      <c r="C20" s="10" t="s">
        <v>62</v>
      </c>
      <c r="D20" s="10"/>
      <c r="E20" s="10"/>
      <c r="F20" s="11" t="s">
        <v>63</v>
      </c>
      <c r="G20" s="10" t="s">
        <v>64</v>
      </c>
      <c r="H20" s="10">
        <v>1916.51</v>
      </c>
      <c r="I20" s="10">
        <v>163.49</v>
      </c>
      <c r="J20" s="10">
        <v>163.49</v>
      </c>
      <c r="K20" s="12">
        <v>0</v>
      </c>
    </row>
    <row r="21" s="1" customFormat="1" customHeight="1" spans="1:11">
      <c r="A21" s="10">
        <v>18</v>
      </c>
      <c r="B21" s="10">
        <v>2021</v>
      </c>
      <c r="C21" s="10" t="s">
        <v>65</v>
      </c>
      <c r="D21" s="10"/>
      <c r="E21" s="10"/>
      <c r="F21" s="11" t="s">
        <v>66</v>
      </c>
      <c r="G21" s="10" t="s">
        <v>67</v>
      </c>
      <c r="H21" s="10">
        <v>932.76</v>
      </c>
      <c r="I21" s="10">
        <v>600</v>
      </c>
      <c r="J21" s="10">
        <v>600</v>
      </c>
      <c r="K21" s="12">
        <v>0</v>
      </c>
    </row>
    <row r="22" s="1" customFormat="1" ht="90" customHeight="1" spans="1:11">
      <c r="A22" s="10">
        <v>19</v>
      </c>
      <c r="B22" s="10">
        <v>2021</v>
      </c>
      <c r="C22" s="10" t="s">
        <v>68</v>
      </c>
      <c r="D22" s="10"/>
      <c r="E22" s="10"/>
      <c r="F22" s="11" t="s">
        <v>69</v>
      </c>
      <c r="G22" s="10" t="s">
        <v>70</v>
      </c>
      <c r="H22" s="10">
        <v>330.4</v>
      </c>
      <c r="I22" s="10">
        <v>260</v>
      </c>
      <c r="J22" s="10">
        <v>260</v>
      </c>
      <c r="K22" s="12">
        <v>0</v>
      </c>
    </row>
    <row r="23" s="1" customFormat="1" ht="68" customHeight="1" spans="1:11">
      <c r="A23" s="10">
        <v>20</v>
      </c>
      <c r="B23" s="10">
        <v>2021</v>
      </c>
      <c r="C23" s="10" t="s">
        <v>71</v>
      </c>
      <c r="D23" s="10"/>
      <c r="E23" s="10"/>
      <c r="F23" s="11" t="s">
        <v>72</v>
      </c>
      <c r="G23" s="10" t="s">
        <v>70</v>
      </c>
      <c r="H23" s="10">
        <v>276.56</v>
      </c>
      <c r="I23" s="10">
        <v>220</v>
      </c>
      <c r="J23" s="10">
        <v>220</v>
      </c>
      <c r="K23" s="12">
        <v>0</v>
      </c>
    </row>
    <row r="24" s="1" customFormat="1" ht="55" customHeight="1" spans="1:11">
      <c r="A24" s="10">
        <v>21</v>
      </c>
      <c r="B24" s="10">
        <v>2021</v>
      </c>
      <c r="C24" s="10" t="s">
        <v>73</v>
      </c>
      <c r="D24" s="10"/>
      <c r="E24" s="10" t="s">
        <v>74</v>
      </c>
      <c r="F24" s="11" t="s">
        <v>75</v>
      </c>
      <c r="G24" s="10" t="s">
        <v>76</v>
      </c>
      <c r="H24" s="10">
        <v>838.45</v>
      </c>
      <c r="I24" s="10">
        <v>460</v>
      </c>
      <c r="J24" s="10">
        <v>445.75</v>
      </c>
      <c r="K24" s="12">
        <f>I24-J24</f>
        <v>14.25</v>
      </c>
    </row>
    <row r="25" ht="29" customHeight="1" spans="1:11">
      <c r="A25" s="14" t="s">
        <v>77</v>
      </c>
      <c r="B25" s="15"/>
      <c r="C25" s="16"/>
      <c r="D25" s="16"/>
      <c r="E25" s="16"/>
      <c r="F25" s="16"/>
      <c r="G25" s="17"/>
      <c r="H25" s="18">
        <f>SUM(H4:H24)</f>
        <v>212915.34</v>
      </c>
      <c r="I25" s="18">
        <f>SUM(I4:I24)</f>
        <v>40000</v>
      </c>
      <c r="J25" s="23">
        <f>SUM(J4:J24)</f>
        <v>33220.1</v>
      </c>
      <c r="K25" s="24">
        <f>SUM(K4:K24)</f>
        <v>6779.9</v>
      </c>
    </row>
    <row r="26" customHeight="1" spans="1:11">
      <c r="A26" s="19" t="s">
        <v>78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</sheetData>
  <mergeCells count="4">
    <mergeCell ref="A1:K1"/>
    <mergeCell ref="A2:K2"/>
    <mergeCell ref="A25:G25"/>
    <mergeCell ref="A26:K26"/>
  </mergeCells>
  <pageMargins left="0.904861111111111" right="0.751388888888889" top="1" bottom="0.275" header="0.5" footer="0.156944444444444"/>
  <pageSetup paperSize="8" scale="10" fitToHeight="0" orientation="landscape" horizontalDpi="600"/>
  <headerFooter/>
  <rowBreaks count="5" manualBreakCount="5">
    <brk id="13" max="16383" man="1"/>
    <brk id="26" max="16383" man="1"/>
    <brk id="26" max="16383" man="1"/>
    <brk id="26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gxhky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陆薪潞</dc:creator>
  <cp:lastModifiedBy>WPS_1689047369</cp:lastModifiedBy>
  <dcterms:created xsi:type="dcterms:W3CDTF">2020-10-21T09:24:00Z</dcterms:created>
  <dcterms:modified xsi:type="dcterms:W3CDTF">2024-07-10T08:35:39Z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BDDE27DB17E5403C9078C178205F1703_13</vt:lpwstr>
  </property>
  <property fmtid="{D5CDD505-2E9C-101B-9397-08002B2CF9AE}" pid="4" name="KSOReadingLayout">
    <vt:bool>true</vt:bool>
  </property>
</Properties>
</file>